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rance\Downloads\"/>
    </mc:Choice>
  </mc:AlternateContent>
  <xr:revisionPtr revIDLastSave="0" documentId="8_{B2E64AE2-6FCA-4717-BEA0-456CB65362C8}" xr6:coauthVersionLast="36" xr6:coauthVersionMax="36" xr10:uidLastSave="{00000000-0000-0000-0000-000000000000}"/>
  <bookViews>
    <workbookView xWindow="0" yWindow="0" windowWidth="28800" windowHeight="11625" xr2:uid="{AAF10CBA-FBD0-4B2B-99A0-03CA530B4087}"/>
  </bookViews>
  <sheets>
    <sheet name="Taille de l'entreprise fret" sheetId="10" r:id="rId1"/>
    <sheet name="Fret_Incitativité" sheetId="7" r:id="rId2"/>
  </sheets>
  <definedNames>
    <definedName name="_xlnm.Print_Area" localSheetId="1">Fret_Incitativité!$A$1:$D$42</definedName>
    <definedName name="_xlnm.Print_Area" localSheetId="0">'Taille de l''entreprise fret'!$A$2:$W$69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0" l="1"/>
  <c r="T35" i="10"/>
  <c r="V35" i="10"/>
  <c r="D6" i="7" l="1"/>
  <c r="D5" i="7"/>
  <c r="C6" i="7"/>
  <c r="C5" i="7"/>
  <c r="D26" i="7"/>
  <c r="D25" i="7"/>
  <c r="D15" i="7"/>
  <c r="D16" i="7"/>
  <c r="D14" i="7"/>
  <c r="D24" i="7"/>
  <c r="C25" i="7"/>
  <c r="C26" i="7"/>
  <c r="C15" i="7"/>
  <c r="C16" i="7"/>
  <c r="C24" i="7"/>
  <c r="C14" i="7"/>
  <c r="C4" i="7"/>
  <c r="D4" i="7"/>
  <c r="V34" i="10"/>
  <c r="U34" i="10"/>
  <c r="T34" i="10"/>
  <c r="S34" i="10"/>
  <c r="V25" i="10"/>
  <c r="U24" i="10"/>
  <c r="T24" i="10"/>
  <c r="S24" i="10"/>
  <c r="U21" i="10"/>
  <c r="T21" i="10"/>
  <c r="S21" i="10"/>
  <c r="U18" i="10"/>
  <c r="T18" i="10"/>
  <c r="S18" i="10"/>
  <c r="K18" i="10"/>
  <c r="L18" i="10"/>
  <c r="M18" i="10"/>
  <c r="K21" i="10"/>
  <c r="L21" i="10"/>
  <c r="M21" i="10"/>
  <c r="K24" i="10"/>
  <c r="L24" i="10"/>
  <c r="M24" i="10"/>
  <c r="N25" i="10"/>
  <c r="K34" i="10"/>
  <c r="L34" i="10"/>
  <c r="M34" i="10"/>
  <c r="N34" i="10"/>
  <c r="N35" i="10" l="1"/>
  <c r="L25" i="10"/>
  <c r="L35" i="10" s="1"/>
  <c r="T25" i="10"/>
  <c r="M25" i="10"/>
  <c r="M35" i="10" s="1"/>
  <c r="K25" i="10"/>
  <c r="K35" i="10" s="1"/>
  <c r="K38" i="10" s="1"/>
  <c r="U25" i="10"/>
  <c r="D17" i="7"/>
  <c r="S25" i="10"/>
  <c r="S38" i="10" l="1"/>
  <c r="U35" i="10"/>
  <c r="C27" i="7"/>
  <c r="D27" i="7"/>
  <c r="C17" i="7"/>
  <c r="D19" i="7" s="1"/>
  <c r="C20" i="7" s="1"/>
  <c r="F34" i="10"/>
  <c r="E34" i="10"/>
  <c r="D34" i="10"/>
  <c r="C34" i="10"/>
  <c r="F25" i="10"/>
  <c r="E24" i="10"/>
  <c r="D24" i="10"/>
  <c r="C24" i="10"/>
  <c r="E21" i="10"/>
  <c r="D21" i="10"/>
  <c r="C21" i="10"/>
  <c r="E18" i="10"/>
  <c r="D18" i="10"/>
  <c r="C18" i="10"/>
  <c r="F35" i="10" l="1"/>
  <c r="C25" i="10"/>
  <c r="C35" i="10" s="1"/>
  <c r="D25" i="10"/>
  <c r="D35" i="10" s="1"/>
  <c r="E25" i="10"/>
  <c r="E35" i="10" s="1"/>
  <c r="D29" i="7"/>
  <c r="C30" i="7" s="1"/>
  <c r="B39" i="10" l="1"/>
  <c r="D7" i="7" l="1"/>
  <c r="C7" i="7"/>
  <c r="D9" i="7" l="1"/>
  <c r="C10" i="7" s="1"/>
</calcChain>
</file>

<file path=xl/sharedStrings.xml><?xml version="1.0" encoding="utf-8"?>
<sst xmlns="http://schemas.openxmlformats.org/spreadsheetml/2006/main" count="177" uniqueCount="51">
  <si>
    <r>
      <t xml:space="preserve">La détermination de l'effet incitatif de l'aide au fret est prévu dans le point 4 du régime cadre exempté (SA 108965 et SA.116360) : 
</t>
    </r>
    <r>
      <rPr>
        <i/>
        <sz val="10"/>
        <color theme="1"/>
        <rFont val="Calibri"/>
        <family val="2"/>
        <scheme val="minor"/>
      </rPr>
      <t xml:space="preserve">" L’aide au fonctionnement à finalité régionale accordée dans le cadre du présent régime est réputée avoir
un effet incitatif si elle sert à compenser les surcoûts de fonctionnement liés aux coûts admissibles
mentionnés à l’article 3.4, qui sont la conséquence directe d’un ou de plusieurs des handicaps
permanents visés à l’article 349 du traité, sous réserve que les conditions suivantes soient remplies : 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i) les bénéficiaires exercent leur activité économique dans une région ultrapériphérique,
ii) le montant d’aide annuel par bénéficiaire au titre de tous les régimes d’aides au fonctionnement à
finalité régionale mis en oeuvre dans le respect du RGEC n’excède pas :
- 35 % de la valeur ajoutée brute créée chaque année par le bénéficiaire dans la région
ultrapériphérique concernée, ou
- 40 % des coûts annuels du travail supportés par le bénéficiaire dans la région ultrapériphérique
concernée, ou
</t>
    </r>
    <r>
      <rPr>
        <b/>
        <i/>
        <sz val="10"/>
        <color theme="1"/>
        <rFont val="Calibri"/>
        <family val="2"/>
        <scheme val="minor"/>
      </rPr>
      <t>- 30 % du chiffre d’affaires annuel réalisé par le bénéficiaire dans la région ultrapériphérique
concernée.</t>
    </r>
    <r>
      <rPr>
        <sz val="10"/>
        <color theme="1"/>
        <rFont val="Calibri"/>
        <family val="2"/>
        <scheme val="minor"/>
      </rPr>
      <t xml:space="preserve"> "
L'autorité de gestion des fonds européens de la Guyane a fait le choix de vérifier la conformité avec le seuil de 30% du chiffre d'affaires annuel préalablement cité.</t>
    </r>
  </si>
  <si>
    <t>- si l’entreprise détient une participation égale ou supérieure à 25% du capital ou des droits de vote d’une autre entreprise,</t>
  </si>
  <si>
    <t>- et/ou une autre entreprise détient une participation égale ou supérieure à 25% dans l’entreprise demandeuse,</t>
  </si>
  <si>
    <t>- et si l’entreprise n’est pas liée à une entreprise (&lt;50%).</t>
  </si>
  <si>
    <t>Entreprises liées :</t>
  </si>
  <si>
    <t>Effectifs 
(ETP)*</t>
  </si>
  <si>
    <t>CA
(en €)</t>
  </si>
  <si>
    <t>Bilan annuel
(en €)</t>
  </si>
  <si>
    <t>Taux de contrôle
%</t>
  </si>
  <si>
    <t>TOTAL</t>
  </si>
  <si>
    <t xml:space="preserve"> Entreprise demandeuse de l’aide européenne</t>
  </si>
  <si>
    <t>Données globales entreprise partenaire (b)</t>
  </si>
  <si>
    <r>
      <t xml:space="preserve">Total participation de l'entrerprise demandeuse </t>
    </r>
    <r>
      <rPr>
        <i/>
        <sz val="11"/>
        <color theme="1"/>
        <rFont val="Calibri"/>
        <family val="2"/>
        <scheme val="minor"/>
      </rPr>
      <t>(bxa)</t>
    </r>
  </si>
  <si>
    <t>Entreprises partenaires</t>
  </si>
  <si>
    <r>
      <t xml:space="preserve">Entreprise partenaire 1
</t>
    </r>
    <r>
      <rPr>
        <sz val="11"/>
        <color rgb="FFFF0000"/>
        <rFont val="Calibri"/>
        <family val="2"/>
        <scheme val="minor"/>
      </rPr>
      <t xml:space="preserve"> [saisir la raison sociale]</t>
    </r>
  </si>
  <si>
    <r>
      <t xml:space="preserve">Entreprise partenaire 2
</t>
    </r>
    <r>
      <rPr>
        <sz val="11"/>
        <color rgb="FFFF0000"/>
        <rFont val="Calibri"/>
        <family val="2"/>
        <scheme val="minor"/>
      </rPr>
      <t xml:space="preserve"> [saisir la raison sociale]</t>
    </r>
  </si>
  <si>
    <r>
      <t xml:space="preserve">Entreprise partenaire 3
</t>
    </r>
    <r>
      <rPr>
        <sz val="11"/>
        <color rgb="FFFF0000"/>
        <rFont val="Calibri"/>
        <family val="2"/>
        <scheme val="minor"/>
      </rPr>
      <t xml:space="preserve"> [saisir la raison sociale]</t>
    </r>
  </si>
  <si>
    <t>Entreprises partenaires  :</t>
  </si>
  <si>
    <t>Dans le cas des entreprises liées, l'entreprise demandeuse doit ajouter à ses propres données 100% des effectifs et des données financières de(s) l'autre(s) entreprise(s)</t>
  </si>
  <si>
    <r>
      <t xml:space="preserve">Entreprise liée 1
</t>
    </r>
    <r>
      <rPr>
        <sz val="11"/>
        <color rgb="FFFF0000"/>
        <rFont val="Times New Roman"/>
        <family val="1"/>
      </rPr>
      <t xml:space="preserve"> [saisir la raison sociale]</t>
    </r>
  </si>
  <si>
    <r>
      <t xml:space="preserve">Entreprise liée 2
</t>
    </r>
    <r>
      <rPr>
        <sz val="11"/>
        <color rgb="FFFF0000"/>
        <rFont val="Times New Roman"/>
        <family val="1"/>
      </rPr>
      <t xml:space="preserve"> [saisir la raison sociale]</t>
    </r>
  </si>
  <si>
    <t>Entreprises liées</t>
  </si>
  <si>
    <r>
      <t>Des entreprises liées entretiennent entre elles des relations de contrôle (</t>
    </r>
    <r>
      <rPr>
        <i/>
        <sz val="11"/>
        <color rgb="FF0070C0"/>
        <rFont val="Times New Roman"/>
        <family val="1"/>
      </rPr>
      <t>au-delà de 50%) </t>
    </r>
    <r>
      <rPr>
        <i/>
        <sz val="11"/>
        <color theme="1"/>
        <rFont val="Times New Roman"/>
        <family val="1"/>
      </rPr>
      <t>: droit de vote, droit de nomination ou de révocation des membres de l’organe de l’administration, droit d’exercer une influence dominante</t>
    </r>
  </si>
  <si>
    <t>Dans le cas des entreprises partenaires, l'entreprise demandeuse doit ajouter à ses propres données la proportion des effectifs et des données financières de(s) l'autre(s) entreprise(s)</t>
  </si>
  <si>
    <t>B- TOTAL entreprises partenaires</t>
  </si>
  <si>
    <r>
      <rPr>
        <sz val="11"/>
        <color theme="1"/>
        <rFont val="Times New Roman"/>
        <family val="1"/>
      </rPr>
      <t>A-TOTAL entreprise demandeuse de l’aide européenne</t>
    </r>
    <r>
      <rPr>
        <b/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 xml:space="preserve"> [saisir la raison sociale]</t>
    </r>
  </si>
  <si>
    <t>C-TOTAL entreprises liées</t>
  </si>
  <si>
    <t>TOTAL entreprise demandeuse (A+B+C)</t>
  </si>
  <si>
    <t>La détermination de la taille de l'entreprise permet d'identifier le taux d'aide applicable à l'opération selon le régime d'aide.</t>
  </si>
  <si>
    <t>Taille de l'entreprise =&gt;</t>
  </si>
  <si>
    <t xml:space="preserve">Source : Guide de l’utilisateur pour la définition des PME, Commission européenne, 2020 </t>
  </si>
  <si>
    <t>Suibventions de fonctionnement (part Guyane)</t>
  </si>
  <si>
    <t>Si demande d'aide au fret:  montant des subventions de fonctionnement (entreprises Guyane)</t>
  </si>
  <si>
    <t>% d’aide annuelle (aides fonctionnement Guyane/Chiffre d'affaire)</t>
  </si>
  <si>
    <t>A remplir par le bénéficiaire pour l'année n et n-1 (le formulaire doit être dupliqué).  Les données Effectifs, bilan annuel, CA et subvention doivent être obligatoirement renseignées</t>
  </si>
  <si>
    <t>Suibventions de fonctionnement (entreprises en  Guyane)</t>
  </si>
  <si>
    <t>Vérification de la taille de l'entreprise =&gt;</t>
  </si>
  <si>
    <t>Conclusion, respect seuil cumul d'aides au fonctionnement &lt; 30%.
L'aide européenne est-elle incitative ?</t>
  </si>
  <si>
    <t>année 20......</t>
  </si>
  <si>
    <t>ANNEE 20.....</t>
  </si>
  <si>
    <t>ANNEE 20......</t>
  </si>
  <si>
    <t>ANNEEE 20.....</t>
  </si>
  <si>
    <r>
      <rPr>
        <b/>
        <i/>
        <u/>
        <sz val="9"/>
        <color theme="1"/>
        <rFont val="Calibri"/>
        <family val="2"/>
        <scheme val="minor"/>
      </rPr>
      <t>Exemple ci-desous</t>
    </r>
    <r>
      <rPr>
        <i/>
        <sz val="9"/>
        <color theme="1"/>
        <rFont val="Calibri"/>
        <family val="2"/>
        <scheme val="minor"/>
      </rPr>
      <t>: l'entreprise demandeuse de l’aide n'a aucun partenaire, et aucu lien avec une ou plusieurs autres entreprises installées en Guyane.
Son effectif en année N est de 9 salariés, Bilan annuel 20 000 000€ et son CA est de 2 000 000€.
Sur cette année N son bilan (comptes de classe 7) affichent 500 000€ d'aide au fonctionnement.</t>
    </r>
  </si>
  <si>
    <t xml:space="preserve">Signature par le représentant légal </t>
  </si>
  <si>
    <r>
      <t>Le ................................... (</t>
    </r>
    <r>
      <rPr>
        <i/>
        <sz val="10"/>
        <color theme="1"/>
        <rFont val="Calibri"/>
        <family val="2"/>
        <scheme val="minor"/>
      </rPr>
      <t>date</t>
    </r>
    <r>
      <rPr>
        <sz val="10"/>
        <color theme="1"/>
        <rFont val="Calibri"/>
        <family val="2"/>
        <scheme val="minor"/>
      </rPr>
      <t>)
A......................................(</t>
    </r>
    <r>
      <rPr>
        <i/>
        <sz val="10"/>
        <color theme="1"/>
        <rFont val="Calibri"/>
        <family val="2"/>
        <scheme val="minor"/>
      </rPr>
      <t>ville</t>
    </r>
    <r>
      <rPr>
        <sz val="10"/>
        <color theme="1"/>
        <rFont val="Calibri"/>
        <family val="2"/>
        <scheme val="minor"/>
      </rPr>
      <t xml:space="preserve">)
</t>
    </r>
  </si>
  <si>
    <r>
      <t>Le ................................... (</t>
    </r>
    <r>
      <rPr>
        <i/>
        <sz val="10"/>
        <color theme="1"/>
        <rFont val="Calibri"/>
        <family val="2"/>
        <scheme val="minor"/>
      </rPr>
      <t>date</t>
    </r>
    <r>
      <rPr>
        <sz val="10"/>
        <color theme="1"/>
        <rFont val="Calibri"/>
        <family val="2"/>
        <scheme val="minor"/>
      </rPr>
      <t>)
A..................................... (</t>
    </r>
    <r>
      <rPr>
        <i/>
        <sz val="10"/>
        <color theme="1"/>
        <rFont val="Calibri"/>
        <family val="2"/>
        <scheme val="minor"/>
      </rPr>
      <t>ville</t>
    </r>
    <r>
      <rPr>
        <sz val="10"/>
        <color theme="1"/>
        <rFont val="Calibri"/>
        <family val="2"/>
        <scheme val="minor"/>
      </rPr>
      <t>)</t>
    </r>
  </si>
  <si>
    <t xml:space="preserve">Je soussigné(e)........................................................... atteste de la sincérité des déclarations susvisées. </t>
  </si>
  <si>
    <t xml:space="preserve">Je soussigné(e).................................................. atteste de la sincérité des déclarations renseignées. </t>
  </si>
  <si>
    <t xml:space="preserve">Ces données sont une liaison des cellules de l'onglet "taille entreprise" </t>
  </si>
  <si>
    <t>La détermination de la taille de l'entreprise permet d'identifier le taux d'aide applicable à l'opération selon le régime d'aide. Les critères de l'effectif et du chiffre d'affaire sont cumulatifs.</t>
  </si>
  <si>
    <t>Détermination de la taille de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</si>
</sst>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0070C0"/>
      <name val="Times New Roman"/>
      <family val="1"/>
    </font>
    <font>
      <i/>
      <sz val="10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8">
    <xf numFmtId="0" fontId="0" fillId="0" borderId="0" xfId="0"/>
    <xf numFmtId="0" fontId="11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quotePrefix="1"/>
    <xf numFmtId="0" fontId="12" fillId="0" borderId="0" xfId="0" applyFont="1" applyAlignment="1">
      <alignment horizontal="left" wrapText="1"/>
    </xf>
    <xf numFmtId="0" fontId="1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165" fontId="9" fillId="3" borderId="11" xfId="0" applyNumberFormat="1" applyFont="1" applyFill="1" applyBorder="1" applyAlignment="1">
      <alignment vertical="center" wrapText="1"/>
    </xf>
    <xf numFmtId="164" fontId="9" fillId="3" borderId="11" xfId="1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10" fontId="0" fillId="0" borderId="11" xfId="2" applyNumberFormat="1" applyFont="1" applyBorder="1"/>
    <xf numFmtId="165" fontId="0" fillId="0" borderId="11" xfId="1" applyNumberFormat="1" applyFont="1" applyBorder="1"/>
    <xf numFmtId="0" fontId="0" fillId="2" borderId="11" xfId="0" applyFill="1" applyBorder="1"/>
    <xf numFmtId="165" fontId="0" fillId="2" borderId="11" xfId="1" applyNumberFormat="1" applyFont="1" applyFill="1" applyBorder="1"/>
    <xf numFmtId="165" fontId="9" fillId="0" borderId="11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0" fontId="0" fillId="0" borderId="0" xfId="2" applyNumberFormat="1" applyFont="1"/>
    <xf numFmtId="0" fontId="0" fillId="3" borderId="23" xfId="0" applyFill="1" applyBorder="1"/>
    <xf numFmtId="0" fontId="1" fillId="0" borderId="21" xfId="0" applyFont="1" applyBorder="1"/>
    <xf numFmtId="0" fontId="1" fillId="3" borderId="22" xfId="0" applyFont="1" applyFill="1" applyBorder="1"/>
    <xf numFmtId="0" fontId="0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165" fontId="0" fillId="0" borderId="0" xfId="1" applyNumberFormat="1" applyFont="1" applyBorder="1"/>
    <xf numFmtId="165" fontId="9" fillId="0" borderId="0" xfId="0" applyNumberFormat="1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164" fontId="0" fillId="0" borderId="11" xfId="1" applyFont="1" applyBorder="1"/>
    <xf numFmtId="0" fontId="8" fillId="0" borderId="12" xfId="0" applyFont="1" applyBorder="1" applyAlignment="1">
      <alignment horizontal="center" vertical="center" wrapText="1"/>
    </xf>
    <xf numFmtId="0" fontId="17" fillId="4" borderId="27" xfId="0" applyFont="1" applyFill="1" applyBorder="1" applyAlignment="1">
      <alignment wrapText="1"/>
    </xf>
    <xf numFmtId="0" fontId="14" fillId="0" borderId="14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21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10" fillId="0" borderId="11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1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20" fillId="4" borderId="11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23" fillId="0" borderId="38" xfId="0" applyFont="1" applyBorder="1" applyAlignment="1">
      <alignment horizontal="left" wrapText="1"/>
    </xf>
    <xf numFmtId="0" fontId="24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40</xdr:row>
      <xdr:rowOff>104775</xdr:rowOff>
    </xdr:from>
    <xdr:to>
      <xdr:col>5</xdr:col>
      <xdr:colOff>332713</xdr:colOff>
      <xdr:row>59</xdr:row>
      <xdr:rowOff>47180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C801EB-460F-4470-AECA-6D67DE2CB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7583150"/>
          <a:ext cx="5295238" cy="3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1</xdr:row>
      <xdr:rowOff>142875</xdr:rowOff>
    </xdr:from>
    <xdr:to>
      <xdr:col>0</xdr:col>
      <xdr:colOff>935386</xdr:colOff>
      <xdr:row>1</xdr:row>
      <xdr:rowOff>907251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5F0EE9-35D8-4734-AD0B-1DF60B2D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342900"/>
          <a:ext cx="678210" cy="764376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1</xdr:row>
      <xdr:rowOff>142875</xdr:rowOff>
    </xdr:from>
    <xdr:to>
      <xdr:col>5</xdr:col>
      <xdr:colOff>998617</xdr:colOff>
      <xdr:row>1</xdr:row>
      <xdr:rowOff>990600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65DC994-D299-4514-BF04-50620C943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42900"/>
          <a:ext cx="836692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773734</xdr:colOff>
      <xdr:row>0</xdr:row>
      <xdr:rowOff>1159566</xdr:rowOff>
    </xdr:from>
    <xdr:to>
      <xdr:col>3</xdr:col>
      <xdr:colOff>516009</xdr:colOff>
      <xdr:row>0</xdr:row>
      <xdr:rowOff>1923942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527099-2BFA-4303-B969-EF3EB70DC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364" y="1159566"/>
          <a:ext cx="678210" cy="7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886239</xdr:colOff>
      <xdr:row>0</xdr:row>
      <xdr:rowOff>1254817</xdr:rowOff>
    </xdr:from>
    <xdr:to>
      <xdr:col>0</xdr:col>
      <xdr:colOff>1616489</xdr:colOff>
      <xdr:row>0</xdr:row>
      <xdr:rowOff>1994697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A0D9BC2-AA9B-4936-8245-1FF299044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239" y="1254817"/>
          <a:ext cx="730250" cy="739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49E9-EE5D-4884-BC89-D13A5EF52A38}">
  <sheetPr>
    <tabColor rgb="FF00B050"/>
    <pageSetUpPr fitToPage="1"/>
  </sheetPr>
  <dimension ref="A1:Y75"/>
  <sheetViews>
    <sheetView tabSelected="1" view="pageBreakPreview" zoomScaleNormal="100" zoomScaleSheetLayoutView="100" workbookViewId="0">
      <selection activeCell="F35" sqref="F35"/>
    </sheetView>
  </sheetViews>
  <sheetFormatPr baseColWidth="10" defaultRowHeight="15" x14ac:dyDescent="0.25"/>
  <cols>
    <col min="1" max="1" width="25.42578125" customWidth="1"/>
    <col min="3" max="3" width="12.42578125" bestFit="1" customWidth="1"/>
    <col min="4" max="4" width="15.5703125" customWidth="1"/>
    <col min="5" max="5" width="14.28515625" customWidth="1"/>
    <col min="6" max="6" width="16.5703125" customWidth="1"/>
    <col min="7" max="7" width="2.7109375" customWidth="1"/>
    <col min="8" max="8" width="7.85546875" customWidth="1"/>
    <col min="9" max="9" width="27.7109375" customWidth="1"/>
    <col min="10" max="10" width="11.140625" customWidth="1"/>
    <col min="12" max="12" width="15.5703125" customWidth="1"/>
    <col min="13" max="13" width="15" customWidth="1"/>
    <col min="14" max="14" width="15.42578125" customWidth="1"/>
    <col min="15" max="15" width="4" customWidth="1"/>
    <col min="16" max="16" width="7.5703125" customWidth="1"/>
    <col min="17" max="17" width="27.7109375" customWidth="1"/>
    <col min="18" max="18" width="11.140625" customWidth="1"/>
    <col min="20" max="20" width="15.5703125" customWidth="1"/>
    <col min="21" max="21" width="15.28515625" customWidth="1"/>
    <col min="22" max="22" width="15.42578125" customWidth="1"/>
    <col min="23" max="23" width="9" customWidth="1"/>
    <col min="24" max="25" width="11.42578125" hidden="1" customWidth="1"/>
  </cols>
  <sheetData>
    <row r="1" spans="1:22" ht="15.75" thickBot="1" x14ac:dyDescent="0.3"/>
    <row r="2" spans="1:22" ht="82.5" customHeight="1" thickBot="1" x14ac:dyDescent="0.3">
      <c r="A2" s="115" t="s">
        <v>50</v>
      </c>
      <c r="B2" s="116"/>
      <c r="C2" s="116"/>
      <c r="D2" s="116"/>
      <c r="E2" s="116"/>
      <c r="F2" s="117"/>
      <c r="G2" s="24"/>
    </row>
    <row r="3" spans="1:22" ht="54" customHeight="1" x14ac:dyDescent="0.3">
      <c r="A3" s="114" t="s">
        <v>49</v>
      </c>
      <c r="B3" s="114"/>
      <c r="C3" s="114"/>
      <c r="D3" s="114"/>
      <c r="E3" s="114"/>
      <c r="F3" s="114"/>
    </row>
    <row r="4" spans="1:22" ht="30" customHeight="1" x14ac:dyDescent="0.25">
      <c r="A4" s="97" t="s">
        <v>34</v>
      </c>
      <c r="B4" s="98"/>
      <c r="C4" s="98"/>
      <c r="D4" s="98"/>
      <c r="E4" s="98"/>
      <c r="F4" s="98"/>
      <c r="G4" s="25"/>
      <c r="I4" s="97" t="s">
        <v>34</v>
      </c>
      <c r="J4" s="98"/>
      <c r="K4" s="98"/>
      <c r="L4" s="98"/>
      <c r="M4" s="98"/>
      <c r="N4" s="98"/>
      <c r="O4" s="46"/>
      <c r="Q4" s="97" t="s">
        <v>34</v>
      </c>
      <c r="R4" s="98"/>
      <c r="S4" s="98"/>
      <c r="T4" s="98"/>
      <c r="U4" s="98"/>
      <c r="V4" s="98"/>
    </row>
    <row r="5" spans="1:22" ht="105" customHeight="1" thickBot="1" x14ac:dyDescent="0.3">
      <c r="A5" s="51" t="s">
        <v>42</v>
      </c>
      <c r="B5" s="52"/>
      <c r="C5" s="52"/>
      <c r="D5" s="52"/>
    </row>
    <row r="6" spans="1:22" ht="38.25" customHeight="1" thickBot="1" x14ac:dyDescent="0.3">
      <c r="A6" s="99" t="s">
        <v>38</v>
      </c>
      <c r="B6" s="99"/>
      <c r="C6" s="99"/>
      <c r="D6" s="99"/>
      <c r="E6" s="99"/>
      <c r="F6" s="99"/>
      <c r="G6" s="47"/>
      <c r="H6" s="47"/>
      <c r="I6" s="100" t="s">
        <v>38</v>
      </c>
      <c r="J6" s="101"/>
      <c r="K6" s="101"/>
      <c r="L6" s="101"/>
      <c r="M6" s="101"/>
      <c r="N6" s="102"/>
      <c r="P6" s="47"/>
      <c r="Q6" s="100" t="s">
        <v>38</v>
      </c>
      <c r="R6" s="101"/>
      <c r="S6" s="101"/>
      <c r="T6" s="101"/>
      <c r="U6" s="101"/>
      <c r="V6" s="102"/>
    </row>
    <row r="7" spans="1:22" ht="101.25" customHeight="1" thickBot="1" x14ac:dyDescent="0.3">
      <c r="A7" s="6" t="s">
        <v>10</v>
      </c>
      <c r="B7" s="7" t="s">
        <v>8</v>
      </c>
      <c r="C7" s="7" t="s">
        <v>5</v>
      </c>
      <c r="D7" s="7" t="s">
        <v>7</v>
      </c>
      <c r="E7" s="7" t="s">
        <v>6</v>
      </c>
      <c r="F7" s="7" t="s">
        <v>32</v>
      </c>
      <c r="G7" s="26"/>
      <c r="I7" s="6" t="s">
        <v>10</v>
      </c>
      <c r="J7" s="7" t="s">
        <v>8</v>
      </c>
      <c r="K7" s="7" t="s">
        <v>5</v>
      </c>
      <c r="L7" s="7" t="s">
        <v>7</v>
      </c>
      <c r="M7" s="7" t="s">
        <v>6</v>
      </c>
      <c r="N7" s="7" t="s">
        <v>32</v>
      </c>
      <c r="Q7" s="6" t="s">
        <v>10</v>
      </c>
      <c r="R7" s="7" t="s">
        <v>8</v>
      </c>
      <c r="S7" s="7" t="s">
        <v>5</v>
      </c>
      <c r="T7" s="7" t="s">
        <v>7</v>
      </c>
      <c r="U7" s="7" t="s">
        <v>6</v>
      </c>
      <c r="V7" s="7" t="s">
        <v>32</v>
      </c>
    </row>
    <row r="8" spans="1:22" ht="95.25" customHeight="1" thickBot="1" x14ac:dyDescent="0.3">
      <c r="A8" s="17" t="s">
        <v>25</v>
      </c>
      <c r="B8" s="18"/>
      <c r="C8" s="9">
        <v>9</v>
      </c>
      <c r="D8" s="10">
        <v>20000000</v>
      </c>
      <c r="E8" s="10">
        <v>2000000</v>
      </c>
      <c r="F8" s="10">
        <v>500000</v>
      </c>
      <c r="G8" s="27"/>
      <c r="I8" s="34" t="s">
        <v>25</v>
      </c>
      <c r="J8" s="18"/>
      <c r="K8" s="9">
        <v>9</v>
      </c>
      <c r="L8" s="10">
        <v>20000000</v>
      </c>
      <c r="M8" s="10">
        <v>2000000</v>
      </c>
      <c r="N8" s="10">
        <v>500000</v>
      </c>
      <c r="Q8" s="34" t="s">
        <v>25</v>
      </c>
      <c r="R8" s="18"/>
      <c r="S8" s="9">
        <v>9</v>
      </c>
      <c r="T8" s="10">
        <v>20000000</v>
      </c>
      <c r="U8" s="10">
        <v>2000000</v>
      </c>
      <c r="V8" s="10">
        <v>500000</v>
      </c>
    </row>
    <row r="9" spans="1:22" ht="15.75" thickBot="1" x14ac:dyDescent="0.3">
      <c r="A9" s="80"/>
      <c r="B9" s="81"/>
      <c r="C9" s="81"/>
      <c r="D9" s="81"/>
      <c r="E9" s="81"/>
      <c r="F9" s="82"/>
      <c r="G9" s="27"/>
      <c r="I9" s="80"/>
      <c r="J9" s="81"/>
      <c r="K9" s="81"/>
      <c r="L9" s="81"/>
      <c r="M9" s="81"/>
      <c r="N9" s="82"/>
      <c r="Q9" s="80"/>
      <c r="R9" s="81"/>
      <c r="S9" s="81"/>
      <c r="T9" s="81"/>
      <c r="U9" s="81"/>
      <c r="V9" s="82"/>
    </row>
    <row r="10" spans="1:22" x14ac:dyDescent="0.25">
      <c r="A10" s="83" t="s">
        <v>17</v>
      </c>
      <c r="B10" s="84"/>
      <c r="C10" s="84"/>
      <c r="D10" s="84"/>
      <c r="E10" s="84"/>
      <c r="F10" s="85"/>
      <c r="G10" s="28"/>
      <c r="I10" s="83" t="s">
        <v>17</v>
      </c>
      <c r="J10" s="84"/>
      <c r="K10" s="84"/>
      <c r="L10" s="84"/>
      <c r="M10" s="84"/>
      <c r="N10" s="85"/>
      <c r="Q10" s="83" t="s">
        <v>17</v>
      </c>
      <c r="R10" s="84"/>
      <c r="S10" s="84"/>
      <c r="T10" s="84"/>
      <c r="U10" s="84"/>
      <c r="V10" s="85"/>
    </row>
    <row r="11" spans="1:22" ht="30" customHeight="1" x14ac:dyDescent="0.25">
      <c r="A11" s="90" t="s">
        <v>1</v>
      </c>
      <c r="B11" s="91"/>
      <c r="C11" s="91"/>
      <c r="D11" s="91"/>
      <c r="E11" s="91"/>
      <c r="F11" s="92"/>
      <c r="G11" s="1"/>
      <c r="I11" s="90" t="s">
        <v>1</v>
      </c>
      <c r="J11" s="91"/>
      <c r="K11" s="91"/>
      <c r="L11" s="91"/>
      <c r="M11" s="91"/>
      <c r="N11" s="92"/>
      <c r="Q11" s="90" t="s">
        <v>1</v>
      </c>
      <c r="R11" s="91"/>
      <c r="S11" s="91"/>
      <c r="T11" s="91"/>
      <c r="U11" s="91"/>
      <c r="V11" s="92"/>
    </row>
    <row r="12" spans="1:22" ht="30" customHeight="1" x14ac:dyDescent="0.25">
      <c r="A12" s="90" t="s">
        <v>2</v>
      </c>
      <c r="B12" s="91"/>
      <c r="C12" s="91"/>
      <c r="D12" s="91"/>
      <c r="E12" s="91"/>
      <c r="F12" s="92"/>
      <c r="G12" s="1"/>
      <c r="I12" s="90" t="s">
        <v>2</v>
      </c>
      <c r="J12" s="91"/>
      <c r="K12" s="91"/>
      <c r="L12" s="91"/>
      <c r="M12" s="91"/>
      <c r="N12" s="92"/>
      <c r="Q12" s="90" t="s">
        <v>2</v>
      </c>
      <c r="R12" s="91"/>
      <c r="S12" s="91"/>
      <c r="T12" s="91"/>
      <c r="U12" s="91"/>
      <c r="V12" s="92"/>
    </row>
    <row r="13" spans="1:22" ht="15" customHeight="1" x14ac:dyDescent="0.25">
      <c r="A13" s="90" t="s">
        <v>3</v>
      </c>
      <c r="B13" s="91"/>
      <c r="C13" s="91"/>
      <c r="D13" s="91"/>
      <c r="E13" s="91"/>
      <c r="F13" s="92"/>
      <c r="G13" s="1"/>
      <c r="I13" s="90" t="s">
        <v>3</v>
      </c>
      <c r="J13" s="91"/>
      <c r="K13" s="91"/>
      <c r="L13" s="91"/>
      <c r="M13" s="91"/>
      <c r="N13" s="92"/>
      <c r="Q13" s="90" t="s">
        <v>3</v>
      </c>
      <c r="R13" s="91"/>
      <c r="S13" s="91"/>
      <c r="T13" s="91"/>
      <c r="U13" s="91"/>
      <c r="V13" s="92"/>
    </row>
    <row r="14" spans="1:22" ht="39" customHeight="1" thickBot="1" x14ac:dyDescent="0.3">
      <c r="A14" s="93" t="s">
        <v>23</v>
      </c>
      <c r="B14" s="93"/>
      <c r="C14" s="93"/>
      <c r="D14" s="93"/>
      <c r="E14" s="93"/>
      <c r="F14" s="94"/>
      <c r="G14" s="3"/>
      <c r="I14" s="95" t="s">
        <v>23</v>
      </c>
      <c r="J14" s="95"/>
      <c r="K14" s="95"/>
      <c r="L14" s="95"/>
      <c r="M14" s="95"/>
      <c r="N14" s="96"/>
      <c r="Q14" s="95" t="s">
        <v>23</v>
      </c>
      <c r="R14" s="95"/>
      <c r="S14" s="95"/>
      <c r="T14" s="95"/>
      <c r="U14" s="95"/>
      <c r="V14" s="96"/>
    </row>
    <row r="15" spans="1:22" ht="52.5" customHeight="1" thickBot="1" x14ac:dyDescent="0.3">
      <c r="A15" s="6" t="s">
        <v>13</v>
      </c>
      <c r="B15" s="7" t="s">
        <v>8</v>
      </c>
      <c r="C15" s="7" t="s">
        <v>5</v>
      </c>
      <c r="D15" s="7" t="s">
        <v>7</v>
      </c>
      <c r="E15" s="7" t="s">
        <v>6</v>
      </c>
      <c r="F15" s="7" t="s">
        <v>35</v>
      </c>
      <c r="G15" s="26"/>
      <c r="I15" s="6" t="s">
        <v>13</v>
      </c>
      <c r="J15" s="7" t="s">
        <v>8</v>
      </c>
      <c r="K15" s="7" t="s">
        <v>5</v>
      </c>
      <c r="L15" s="7" t="s">
        <v>7</v>
      </c>
      <c r="M15" s="7" t="s">
        <v>6</v>
      </c>
      <c r="N15" s="7" t="s">
        <v>35</v>
      </c>
      <c r="Q15" s="6" t="s">
        <v>13</v>
      </c>
      <c r="R15" s="7" t="s">
        <v>8</v>
      </c>
      <c r="S15" s="7" t="s">
        <v>5</v>
      </c>
      <c r="T15" s="7" t="s">
        <v>7</v>
      </c>
      <c r="U15" s="7" t="s">
        <v>6</v>
      </c>
      <c r="V15" s="7" t="s">
        <v>35</v>
      </c>
    </row>
    <row r="16" spans="1:22" ht="30" customHeight="1" thickBot="1" x14ac:dyDescent="0.3">
      <c r="A16" s="86" t="s">
        <v>14</v>
      </c>
      <c r="B16" s="86"/>
      <c r="C16" s="86"/>
      <c r="D16" s="86"/>
      <c r="E16" s="86"/>
      <c r="F16" s="86"/>
      <c r="G16" s="29"/>
      <c r="I16" s="87" t="s">
        <v>14</v>
      </c>
      <c r="J16" s="88"/>
      <c r="K16" s="88"/>
      <c r="L16" s="88"/>
      <c r="M16" s="88"/>
      <c r="N16" s="89"/>
      <c r="Q16" s="87" t="s">
        <v>14</v>
      </c>
      <c r="R16" s="88"/>
      <c r="S16" s="88"/>
      <c r="T16" s="88"/>
      <c r="U16" s="88"/>
      <c r="V16" s="89"/>
    </row>
    <row r="17" spans="1:22" ht="32.25" customHeight="1" thickBot="1" x14ac:dyDescent="0.3">
      <c r="A17" s="11" t="s">
        <v>11</v>
      </c>
      <c r="B17" s="12"/>
      <c r="C17" s="13"/>
      <c r="D17" s="13"/>
      <c r="E17" s="13"/>
      <c r="F17" s="13"/>
      <c r="G17" s="30"/>
      <c r="I17" s="11" t="s">
        <v>11</v>
      </c>
      <c r="J17" s="12"/>
      <c r="K17" s="13"/>
      <c r="L17" s="13"/>
      <c r="M17" s="13"/>
      <c r="N17" s="13"/>
      <c r="Q17" s="11" t="s">
        <v>11</v>
      </c>
      <c r="R17" s="12"/>
      <c r="S17" s="13"/>
      <c r="T17" s="13"/>
      <c r="U17" s="13"/>
      <c r="V17" s="13"/>
    </row>
    <row r="18" spans="1:22" ht="32.25" customHeight="1" thickBot="1" x14ac:dyDescent="0.3">
      <c r="A18" s="11" t="s">
        <v>12</v>
      </c>
      <c r="B18" s="14"/>
      <c r="C18" s="13">
        <f>+C17*B17</f>
        <v>0</v>
      </c>
      <c r="D18" s="13">
        <f>+D17*B17</f>
        <v>0</v>
      </c>
      <c r="E18" s="13">
        <f>+E17*B17</f>
        <v>0</v>
      </c>
      <c r="F18" s="15"/>
      <c r="G18" s="30"/>
      <c r="I18" s="11" t="s">
        <v>12</v>
      </c>
      <c r="J18" s="14"/>
      <c r="K18" s="13">
        <f>+K17*J17</f>
        <v>0</v>
      </c>
      <c r="L18" s="13">
        <f>+L17*J17</f>
        <v>0</v>
      </c>
      <c r="M18" s="13">
        <f>+M17*J17</f>
        <v>0</v>
      </c>
      <c r="N18" s="15"/>
      <c r="Q18" s="11" t="s">
        <v>12</v>
      </c>
      <c r="R18" s="14"/>
      <c r="S18" s="13">
        <f>+S17*R17</f>
        <v>0</v>
      </c>
      <c r="T18" s="13">
        <f>+T17*R17</f>
        <v>0</v>
      </c>
      <c r="U18" s="13">
        <f>+U17*R17</f>
        <v>0</v>
      </c>
      <c r="V18" s="15"/>
    </row>
    <row r="19" spans="1:22" ht="30" customHeight="1" thickBot="1" x14ac:dyDescent="0.3">
      <c r="A19" s="86" t="s">
        <v>15</v>
      </c>
      <c r="B19" s="86"/>
      <c r="C19" s="86"/>
      <c r="D19" s="86"/>
      <c r="E19" s="86"/>
      <c r="F19" s="86"/>
      <c r="G19" s="30"/>
      <c r="I19" s="87" t="s">
        <v>15</v>
      </c>
      <c r="J19" s="88"/>
      <c r="K19" s="88"/>
      <c r="L19" s="88"/>
      <c r="M19" s="88"/>
      <c r="N19" s="89"/>
      <c r="Q19" s="87" t="s">
        <v>15</v>
      </c>
      <c r="R19" s="88"/>
      <c r="S19" s="88"/>
      <c r="T19" s="88"/>
      <c r="U19" s="88"/>
      <c r="V19" s="89"/>
    </row>
    <row r="20" spans="1:22" ht="41.25" customHeight="1" thickBot="1" x14ac:dyDescent="0.3">
      <c r="A20" s="11" t="s">
        <v>11</v>
      </c>
      <c r="B20" s="12"/>
      <c r="C20" s="13"/>
      <c r="D20" s="13"/>
      <c r="E20" s="13"/>
      <c r="F20" s="13"/>
      <c r="G20" s="30"/>
      <c r="I20" s="11" t="s">
        <v>11</v>
      </c>
      <c r="J20" s="12"/>
      <c r="K20" s="13"/>
      <c r="L20" s="13"/>
      <c r="M20" s="13"/>
      <c r="N20" s="13"/>
      <c r="Q20" s="11" t="s">
        <v>11</v>
      </c>
      <c r="R20" s="12"/>
      <c r="S20" s="13"/>
      <c r="T20" s="13"/>
      <c r="U20" s="13"/>
      <c r="V20" s="13"/>
    </row>
    <row r="21" spans="1:22" ht="41.25" customHeight="1" thickBot="1" x14ac:dyDescent="0.3">
      <c r="A21" s="11" t="s">
        <v>12</v>
      </c>
      <c r="B21" s="14"/>
      <c r="C21" s="13">
        <f>+C20*B20</f>
        <v>0</v>
      </c>
      <c r="D21" s="13">
        <f>+D20*B20</f>
        <v>0</v>
      </c>
      <c r="E21" s="13">
        <f>+E20*B20</f>
        <v>0</v>
      </c>
      <c r="F21" s="15"/>
      <c r="G21" s="30"/>
      <c r="I21" s="11" t="s">
        <v>12</v>
      </c>
      <c r="J21" s="14"/>
      <c r="K21" s="13">
        <f>+K20*J20</f>
        <v>0</v>
      </c>
      <c r="L21" s="13">
        <f>+L20*J20</f>
        <v>0</v>
      </c>
      <c r="M21" s="13">
        <f>+M20*J20</f>
        <v>0</v>
      </c>
      <c r="N21" s="15"/>
      <c r="Q21" s="11" t="s">
        <v>12</v>
      </c>
      <c r="R21" s="14"/>
      <c r="S21" s="13">
        <f>+S20*R20</f>
        <v>0</v>
      </c>
      <c r="T21" s="13">
        <f>+T20*R20</f>
        <v>0</v>
      </c>
      <c r="U21" s="13">
        <f>+U20*R20</f>
        <v>0</v>
      </c>
      <c r="V21" s="15"/>
    </row>
    <row r="22" spans="1:22" ht="30" customHeight="1" thickBot="1" x14ac:dyDescent="0.3">
      <c r="A22" s="86" t="s">
        <v>16</v>
      </c>
      <c r="B22" s="86"/>
      <c r="C22" s="86"/>
      <c r="D22" s="86"/>
      <c r="E22" s="86"/>
      <c r="F22" s="86"/>
      <c r="G22" s="30"/>
      <c r="I22" s="87" t="s">
        <v>16</v>
      </c>
      <c r="J22" s="88"/>
      <c r="K22" s="88"/>
      <c r="L22" s="88"/>
      <c r="M22" s="88"/>
      <c r="N22" s="89"/>
      <c r="Q22" s="87" t="s">
        <v>16</v>
      </c>
      <c r="R22" s="88"/>
      <c r="S22" s="88"/>
      <c r="T22" s="88"/>
      <c r="U22" s="88"/>
      <c r="V22" s="89"/>
    </row>
    <row r="23" spans="1:22" ht="34.5" customHeight="1" thickBot="1" x14ac:dyDescent="0.3">
      <c r="A23" s="11" t="s">
        <v>11</v>
      </c>
      <c r="B23" s="12"/>
      <c r="C23" s="13"/>
      <c r="D23" s="13"/>
      <c r="E23" s="13"/>
      <c r="F23" s="13"/>
      <c r="G23" s="30"/>
      <c r="I23" s="11" t="s">
        <v>11</v>
      </c>
      <c r="J23" s="12"/>
      <c r="K23" s="13"/>
      <c r="L23" s="13"/>
      <c r="M23" s="13"/>
      <c r="N23" s="13"/>
      <c r="Q23" s="11" t="s">
        <v>11</v>
      </c>
      <c r="R23" s="12"/>
      <c r="S23" s="13"/>
      <c r="T23" s="13"/>
      <c r="U23" s="13"/>
      <c r="V23" s="13"/>
    </row>
    <row r="24" spans="1:22" ht="34.5" customHeight="1" thickBot="1" x14ac:dyDescent="0.3">
      <c r="A24" s="11" t="s">
        <v>12</v>
      </c>
      <c r="B24" s="14"/>
      <c r="C24" s="13">
        <f>+C23*B23</f>
        <v>0</v>
      </c>
      <c r="D24" s="13">
        <f>+D23*B23</f>
        <v>0</v>
      </c>
      <c r="E24" s="13">
        <f>+E23*B23</f>
        <v>0</v>
      </c>
      <c r="F24" s="15"/>
      <c r="G24" s="30"/>
      <c r="I24" s="11" t="s">
        <v>12</v>
      </c>
      <c r="J24" s="14"/>
      <c r="K24" s="13">
        <f>+K23*J23</f>
        <v>0</v>
      </c>
      <c r="L24" s="13">
        <f>+L23*J23</f>
        <v>0</v>
      </c>
      <c r="M24" s="13">
        <f>+M23*J23</f>
        <v>0</v>
      </c>
      <c r="N24" s="15"/>
      <c r="Q24" s="11" t="s">
        <v>12</v>
      </c>
      <c r="R24" s="14"/>
      <c r="S24" s="13">
        <f>+S23*R23</f>
        <v>0</v>
      </c>
      <c r="T24" s="13">
        <f>+T23*R23</f>
        <v>0</v>
      </c>
      <c r="U24" s="13">
        <f>+U23*R23</f>
        <v>0</v>
      </c>
      <c r="V24" s="15"/>
    </row>
    <row r="25" spans="1:22" ht="34.5" customHeight="1" thickBot="1" x14ac:dyDescent="0.3">
      <c r="A25" s="63" t="s">
        <v>24</v>
      </c>
      <c r="B25" s="63"/>
      <c r="C25" s="16">
        <f>+C18+C21+C24</f>
        <v>0</v>
      </c>
      <c r="D25" s="16">
        <f t="shared" ref="D25:E25" si="0">+D18+D21+D24</f>
        <v>0</v>
      </c>
      <c r="E25" s="16">
        <f t="shared" si="0"/>
        <v>0</v>
      </c>
      <c r="F25" s="16">
        <f>+F23+F20+F17</f>
        <v>0</v>
      </c>
      <c r="G25" s="31"/>
      <c r="I25" s="64" t="s">
        <v>24</v>
      </c>
      <c r="J25" s="65"/>
      <c r="K25" s="16">
        <f>+K18+K21+K24</f>
        <v>0</v>
      </c>
      <c r="L25" s="16">
        <f t="shared" ref="L25:M25" si="1">+L18+L21+L24</f>
        <v>0</v>
      </c>
      <c r="M25" s="16">
        <f t="shared" si="1"/>
        <v>0</v>
      </c>
      <c r="N25" s="16">
        <f>+N23+N20+N17</f>
        <v>0</v>
      </c>
      <c r="Q25" s="64" t="s">
        <v>24</v>
      </c>
      <c r="R25" s="65"/>
      <c r="S25" s="16">
        <f>+S18+S21+S24</f>
        <v>0</v>
      </c>
      <c r="T25" s="16">
        <f t="shared" ref="T25:U25" si="2">+T18+T21+T24</f>
        <v>0</v>
      </c>
      <c r="U25" s="16">
        <f t="shared" si="2"/>
        <v>0</v>
      </c>
      <c r="V25" s="16">
        <f>+V23+V20+V17</f>
        <v>0</v>
      </c>
    </row>
    <row r="26" spans="1:22" ht="15.75" thickBot="1" x14ac:dyDescent="0.3">
      <c r="A26" s="80"/>
      <c r="B26" s="81"/>
      <c r="C26" s="81"/>
      <c r="D26" s="81"/>
      <c r="E26" s="81"/>
      <c r="F26" s="82"/>
      <c r="G26" s="27"/>
      <c r="I26" s="80"/>
      <c r="J26" s="81"/>
      <c r="K26" s="81"/>
      <c r="L26" s="81"/>
      <c r="M26" s="81"/>
      <c r="N26" s="82"/>
      <c r="Q26" s="80"/>
      <c r="R26" s="81"/>
      <c r="S26" s="81"/>
      <c r="T26" s="81"/>
      <c r="U26" s="81"/>
      <c r="V26" s="82"/>
    </row>
    <row r="27" spans="1:22" x14ac:dyDescent="0.25">
      <c r="A27" s="83" t="s">
        <v>4</v>
      </c>
      <c r="B27" s="84"/>
      <c r="C27" s="84"/>
      <c r="D27" s="84"/>
      <c r="E27" s="84"/>
      <c r="F27" s="85"/>
      <c r="G27" s="28"/>
      <c r="I27" s="83" t="s">
        <v>4</v>
      </c>
      <c r="J27" s="84"/>
      <c r="K27" s="84"/>
      <c r="L27" s="84"/>
      <c r="M27" s="84"/>
      <c r="N27" s="85"/>
      <c r="Q27" s="83" t="s">
        <v>4</v>
      </c>
      <c r="R27" s="84"/>
      <c r="S27" s="84"/>
      <c r="T27" s="84"/>
      <c r="U27" s="84"/>
      <c r="V27" s="85"/>
    </row>
    <row r="28" spans="1:22" ht="88.5" customHeight="1" thickBot="1" x14ac:dyDescent="0.3">
      <c r="A28" s="69" t="s">
        <v>22</v>
      </c>
      <c r="B28" s="70"/>
      <c r="C28" s="70"/>
      <c r="D28" s="70"/>
      <c r="E28" s="70"/>
      <c r="F28" s="71"/>
      <c r="G28" s="1"/>
      <c r="I28" s="72" t="s">
        <v>22</v>
      </c>
      <c r="J28" s="73"/>
      <c r="K28" s="73"/>
      <c r="L28" s="73"/>
      <c r="M28" s="73"/>
      <c r="N28" s="74"/>
      <c r="Q28" s="72" t="s">
        <v>22</v>
      </c>
      <c r="R28" s="73"/>
      <c r="S28" s="73"/>
      <c r="T28" s="73"/>
      <c r="U28" s="73"/>
      <c r="V28" s="74"/>
    </row>
    <row r="29" spans="1:22" ht="45" customHeight="1" thickBot="1" x14ac:dyDescent="0.3">
      <c r="A29" s="75" t="s">
        <v>18</v>
      </c>
      <c r="B29" s="75"/>
      <c r="C29" s="75"/>
      <c r="D29" s="75"/>
      <c r="E29" s="75"/>
      <c r="F29" s="76"/>
      <c r="G29" s="3"/>
      <c r="I29" s="77" t="s">
        <v>18</v>
      </c>
      <c r="J29" s="78"/>
      <c r="K29" s="78"/>
      <c r="L29" s="78"/>
      <c r="M29" s="78"/>
      <c r="N29" s="79"/>
      <c r="Q29" s="77" t="s">
        <v>18</v>
      </c>
      <c r="R29" s="78"/>
      <c r="S29" s="78"/>
      <c r="T29" s="78"/>
      <c r="U29" s="78"/>
      <c r="V29" s="79"/>
    </row>
    <row r="30" spans="1:22" ht="72.75" thickBot="1" x14ac:dyDescent="0.3">
      <c r="A30" s="6" t="s">
        <v>21</v>
      </c>
      <c r="B30" s="7" t="s">
        <v>8</v>
      </c>
      <c r="C30" s="7" t="s">
        <v>5</v>
      </c>
      <c r="D30" s="7" t="s">
        <v>7</v>
      </c>
      <c r="E30" s="7" t="s">
        <v>6</v>
      </c>
      <c r="F30" s="7" t="s">
        <v>32</v>
      </c>
      <c r="G30" s="26"/>
      <c r="I30" s="32" t="s">
        <v>21</v>
      </c>
      <c r="J30" s="33" t="s">
        <v>8</v>
      </c>
      <c r="K30" s="33" t="s">
        <v>5</v>
      </c>
      <c r="L30" s="33" t="s">
        <v>7</v>
      </c>
      <c r="M30" s="33" t="s">
        <v>6</v>
      </c>
      <c r="N30" s="33" t="s">
        <v>32</v>
      </c>
      <c r="P30" s="2"/>
      <c r="Q30" s="32" t="s">
        <v>21</v>
      </c>
      <c r="R30" s="33" t="s">
        <v>8</v>
      </c>
      <c r="S30" s="33" t="s">
        <v>5</v>
      </c>
      <c r="T30" s="33" t="s">
        <v>7</v>
      </c>
      <c r="U30" s="33" t="s">
        <v>6</v>
      </c>
      <c r="V30" s="33" t="s">
        <v>32</v>
      </c>
    </row>
    <row r="31" spans="1:22" ht="30.75" thickBot="1" x14ac:dyDescent="0.3">
      <c r="A31" s="8" t="s">
        <v>19</v>
      </c>
      <c r="B31" s="8"/>
      <c r="C31" s="8"/>
      <c r="D31" s="8"/>
      <c r="E31" s="8"/>
      <c r="F31" s="8"/>
      <c r="G31" s="27"/>
      <c r="I31" s="8" t="s">
        <v>19</v>
      </c>
      <c r="J31" s="8"/>
      <c r="K31" s="8"/>
      <c r="L31" s="8"/>
      <c r="M31" s="8"/>
      <c r="N31" s="8"/>
      <c r="Q31" s="8" t="s">
        <v>19</v>
      </c>
      <c r="R31" s="8"/>
      <c r="S31" s="8"/>
      <c r="T31" s="8"/>
      <c r="U31" s="8"/>
      <c r="V31" s="8"/>
    </row>
    <row r="32" spans="1:22" ht="30.75" thickBot="1" x14ac:dyDescent="0.3">
      <c r="A32" s="8" t="s">
        <v>20</v>
      </c>
      <c r="B32" s="8"/>
      <c r="C32" s="8"/>
      <c r="D32" s="8"/>
      <c r="E32" s="8"/>
      <c r="F32" s="8"/>
      <c r="G32" s="27"/>
      <c r="I32" s="8" t="s">
        <v>20</v>
      </c>
      <c r="J32" s="8"/>
      <c r="K32" s="8"/>
      <c r="L32" s="8"/>
      <c r="M32" s="8"/>
      <c r="N32" s="8"/>
      <c r="Q32" s="8" t="s">
        <v>20</v>
      </c>
      <c r="R32" s="8"/>
      <c r="S32" s="8"/>
      <c r="T32" s="8"/>
      <c r="U32" s="8"/>
      <c r="V32" s="8"/>
    </row>
    <row r="33" spans="1:22" ht="30.75" thickBot="1" x14ac:dyDescent="0.3">
      <c r="A33" s="8" t="s">
        <v>19</v>
      </c>
      <c r="B33" s="8"/>
      <c r="C33" s="8"/>
      <c r="D33" s="8"/>
      <c r="E33" s="8"/>
      <c r="F33" s="8"/>
      <c r="G33" s="27"/>
      <c r="I33" s="8" t="s">
        <v>19</v>
      </c>
      <c r="J33" s="8"/>
      <c r="K33" s="8"/>
      <c r="L33" s="8"/>
      <c r="M33" s="8"/>
      <c r="N33" s="8"/>
      <c r="Q33" s="8" t="s">
        <v>19</v>
      </c>
      <c r="R33" s="8"/>
      <c r="S33" s="8"/>
      <c r="T33" s="8"/>
      <c r="U33" s="8"/>
      <c r="V33" s="8"/>
    </row>
    <row r="34" spans="1:22" ht="15.75" thickBot="1" x14ac:dyDescent="0.3">
      <c r="A34" s="63" t="s">
        <v>26</v>
      </c>
      <c r="B34" s="63"/>
      <c r="C34" s="8">
        <f>SUM(C31:C33)</f>
        <v>0</v>
      </c>
      <c r="D34" s="8">
        <f t="shared" ref="D34:F34" si="3">SUM(D31:D33)</f>
        <v>0</v>
      </c>
      <c r="E34" s="8">
        <f t="shared" si="3"/>
        <v>0</v>
      </c>
      <c r="F34" s="8">
        <f t="shared" si="3"/>
        <v>0</v>
      </c>
      <c r="G34" s="27"/>
      <c r="I34" s="64" t="s">
        <v>26</v>
      </c>
      <c r="J34" s="65"/>
      <c r="K34" s="8">
        <f>SUM(K31:K33)</f>
        <v>0</v>
      </c>
      <c r="L34" s="8">
        <f t="shared" ref="L34:N34" si="4">SUM(L31:L33)</f>
        <v>0</v>
      </c>
      <c r="M34" s="8">
        <f t="shared" si="4"/>
        <v>0</v>
      </c>
      <c r="N34" s="8">
        <f t="shared" si="4"/>
        <v>0</v>
      </c>
      <c r="Q34" s="64" t="s">
        <v>26</v>
      </c>
      <c r="R34" s="65"/>
      <c r="S34" s="8">
        <f>SUM(S31:S33)</f>
        <v>0</v>
      </c>
      <c r="T34" s="8">
        <f t="shared" ref="T34:V34" si="5">SUM(T31:T33)</f>
        <v>0</v>
      </c>
      <c r="U34" s="8">
        <f t="shared" si="5"/>
        <v>0</v>
      </c>
      <c r="V34" s="8">
        <f t="shared" si="5"/>
        <v>0</v>
      </c>
    </row>
    <row r="35" spans="1:22" ht="36" customHeight="1" thickBot="1" x14ac:dyDescent="0.3">
      <c r="A35" s="63" t="s">
        <v>27</v>
      </c>
      <c r="B35" s="63"/>
      <c r="C35" s="9">
        <f>+C34+C8+C25</f>
        <v>9</v>
      </c>
      <c r="D35" s="9">
        <f t="shared" ref="D35" si="6">+D34+D8+D25</f>
        <v>20000000</v>
      </c>
      <c r="E35" s="9">
        <f t="shared" ref="E35" si="7">+E34+E8+E25</f>
        <v>2000000</v>
      </c>
      <c r="F35" s="9">
        <f t="shared" ref="F35" si="8">+F34+F8+F25</f>
        <v>500000</v>
      </c>
      <c r="I35" s="64" t="s">
        <v>27</v>
      </c>
      <c r="J35" s="65"/>
      <c r="K35" s="9">
        <f>+K34+K8+K25</f>
        <v>9</v>
      </c>
      <c r="L35" s="9">
        <f t="shared" ref="L35:N35" si="9">+L34+L8+L25</f>
        <v>20000000</v>
      </c>
      <c r="M35" s="9">
        <f t="shared" si="9"/>
        <v>2000000</v>
      </c>
      <c r="N35" s="9">
        <f t="shared" si="9"/>
        <v>500000</v>
      </c>
      <c r="Q35" s="64" t="s">
        <v>27</v>
      </c>
      <c r="R35" s="65"/>
      <c r="S35" s="9" t="e">
        <f>+S34+E37S7+S25</f>
        <v>#NAME?</v>
      </c>
      <c r="T35" s="9">
        <f>+T34+T8+T25</f>
        <v>20000000</v>
      </c>
      <c r="U35" s="9">
        <f t="shared" ref="U35" si="10">+U34+U8+U25</f>
        <v>2000000</v>
      </c>
      <c r="V35" s="9">
        <f>+V34+V8+V25</f>
        <v>500000</v>
      </c>
    </row>
    <row r="37" spans="1:22" ht="33" customHeight="1" thickBot="1" x14ac:dyDescent="0.3">
      <c r="A37" s="66" t="s">
        <v>28</v>
      </c>
      <c r="B37" s="66"/>
      <c r="C37" s="66"/>
      <c r="D37" s="66"/>
      <c r="E37" s="66"/>
      <c r="F37" s="66"/>
      <c r="G37" s="5"/>
    </row>
    <row r="38" spans="1:22" ht="58.5" customHeight="1" thickBot="1" x14ac:dyDescent="0.3">
      <c r="A38" s="5"/>
      <c r="B38" s="5"/>
      <c r="C38" s="5"/>
      <c r="D38" s="5"/>
      <c r="E38" s="5"/>
      <c r="F38" s="5"/>
      <c r="G38" s="5"/>
      <c r="I38" s="42" t="s">
        <v>36</v>
      </c>
      <c r="J38" s="43"/>
      <c r="K38" s="67" t="str">
        <f>IF(AND(J35&lt;10,OR(K35&lt;=2000000,L35&lt;=2000000)),"microentreprise",IF(AND(J35&lt;50,OR(K35&lt;=10000000,L35&lt;=10000000)),"petite entreprise","grande entreprise"))</f>
        <v>microentreprise</v>
      </c>
      <c r="L38" s="68"/>
      <c r="Q38" s="44" t="s">
        <v>36</v>
      </c>
      <c r="R38" s="45"/>
      <c r="S38" s="67" t="e">
        <f>IF(AND(R35&lt;10,OR(S35&lt;=2000000,T35&lt;=2000000)),"microentreprise",IF(AND(R35&lt;50,OR(S35&lt;=10000000,T35&lt;=10000000)),"petite entreprise","grande entreprise"))</f>
        <v>#NAME?</v>
      </c>
      <c r="T38" s="68"/>
    </row>
    <row r="39" spans="1:22" ht="15.75" thickBot="1" x14ac:dyDescent="0.3">
      <c r="A39" s="22" t="s">
        <v>29</v>
      </c>
      <c r="B39" s="23" t="str">
        <f>IF(AND(C35&lt;10,OR(D35&lt;=2000000,E35&lt;=2000000)),"microentreprise",IF(AND(C35&lt;50,OR(D35&lt;=10000000,E35&lt;=10000000)),"petite entreprise","grande entreprise"))</f>
        <v>microentreprise</v>
      </c>
      <c r="C39" s="21"/>
    </row>
    <row r="41" spans="1:22" x14ac:dyDescent="0.25">
      <c r="A41" s="4"/>
    </row>
    <row r="60" spans="1:20" x14ac:dyDescent="0.25">
      <c r="A60" t="s">
        <v>30</v>
      </c>
    </row>
    <row r="62" spans="1:20" ht="24.75" customHeight="1" x14ac:dyDescent="0.25">
      <c r="P62" s="49" t="s">
        <v>43</v>
      </c>
    </row>
    <row r="63" spans="1:20" ht="51" customHeight="1" x14ac:dyDescent="0.25">
      <c r="P63" s="53" t="s">
        <v>47</v>
      </c>
      <c r="Q63" s="53"/>
      <c r="R63" s="53"/>
      <c r="S63" s="53"/>
      <c r="T63" s="53"/>
    </row>
    <row r="64" spans="1:20" ht="15" customHeight="1" x14ac:dyDescent="0.25">
      <c r="F64" s="48"/>
      <c r="P64" s="54" t="s">
        <v>45</v>
      </c>
      <c r="Q64" s="55"/>
      <c r="R64" s="55"/>
      <c r="S64" s="56"/>
      <c r="T64" s="48"/>
    </row>
    <row r="65" spans="1:20" x14ac:dyDescent="0.25">
      <c r="F65" s="48"/>
      <c r="P65" s="57"/>
      <c r="Q65" s="58"/>
      <c r="R65" s="58"/>
      <c r="S65" s="59"/>
      <c r="T65" s="48"/>
    </row>
    <row r="66" spans="1:20" x14ac:dyDescent="0.25">
      <c r="F66" s="48"/>
      <c r="P66" s="57"/>
      <c r="Q66" s="58"/>
      <c r="R66" s="58"/>
      <c r="S66" s="59"/>
      <c r="T66" s="48"/>
    </row>
    <row r="67" spans="1:20" x14ac:dyDescent="0.25">
      <c r="F67" s="48"/>
      <c r="P67" s="57"/>
      <c r="Q67" s="58"/>
      <c r="R67" s="58"/>
      <c r="S67" s="59"/>
      <c r="T67" s="48"/>
    </row>
    <row r="68" spans="1:20" x14ac:dyDescent="0.25">
      <c r="F68" s="48"/>
      <c r="P68" s="60"/>
      <c r="Q68" s="61"/>
      <c r="R68" s="61"/>
      <c r="S68" s="62"/>
      <c r="T68" s="48"/>
    </row>
    <row r="69" spans="1:20" x14ac:dyDescent="0.25">
      <c r="F69" s="48"/>
      <c r="P69" s="50"/>
      <c r="Q69" s="50"/>
      <c r="R69" s="50"/>
      <c r="S69" s="48"/>
      <c r="T69" s="48"/>
    </row>
    <row r="70" spans="1:20" x14ac:dyDescent="0.25">
      <c r="F70" s="48"/>
      <c r="P70" s="50"/>
      <c r="Q70" s="50"/>
      <c r="R70" s="50"/>
      <c r="S70" s="48"/>
      <c r="T70" s="48"/>
    </row>
    <row r="71" spans="1:20" x14ac:dyDescent="0.25">
      <c r="F71" s="48"/>
      <c r="P71" s="50"/>
      <c r="Q71" s="50"/>
      <c r="R71" s="50"/>
      <c r="S71" s="48"/>
      <c r="T71" s="48"/>
    </row>
    <row r="72" spans="1:20" x14ac:dyDescent="0.25">
      <c r="F72" s="48"/>
      <c r="P72" s="50"/>
      <c r="Q72" s="50"/>
      <c r="R72" s="50"/>
      <c r="S72" s="48"/>
      <c r="T72" s="48"/>
    </row>
    <row r="73" spans="1:20" x14ac:dyDescent="0.25">
      <c r="F73" s="48"/>
      <c r="P73" s="50"/>
      <c r="Q73" s="50"/>
      <c r="R73" s="50"/>
      <c r="S73" s="48"/>
      <c r="T73" s="48"/>
    </row>
    <row r="74" spans="1:20" x14ac:dyDescent="0.25">
      <c r="F74" s="48"/>
      <c r="P74" s="50"/>
      <c r="Q74" s="50"/>
      <c r="R74" s="50"/>
      <c r="S74" s="48"/>
      <c r="T74" s="48"/>
    </row>
    <row r="75" spans="1:20" x14ac:dyDescent="0.25">
      <c r="A75" s="48"/>
      <c r="B75" s="48"/>
      <c r="C75" s="48"/>
      <c r="D75" s="48"/>
      <c r="E75" s="48"/>
      <c r="F75" s="48"/>
    </row>
  </sheetData>
  <mergeCells count="62">
    <mergeCell ref="S38:T38"/>
    <mergeCell ref="Q29:V29"/>
    <mergeCell ref="Q34:R34"/>
    <mergeCell ref="Q35:R35"/>
    <mergeCell ref="A3:F3"/>
    <mergeCell ref="Q4:V4"/>
    <mergeCell ref="Q6:V6"/>
    <mergeCell ref="Q9:V9"/>
    <mergeCell ref="Q10:V10"/>
    <mergeCell ref="Q11:V11"/>
    <mergeCell ref="Q12:V12"/>
    <mergeCell ref="Q13:V13"/>
    <mergeCell ref="Q14:V14"/>
    <mergeCell ref="Q16:V16"/>
    <mergeCell ref="Q19:V19"/>
    <mergeCell ref="Q22:V22"/>
    <mergeCell ref="Q25:R25"/>
    <mergeCell ref="Q26:V26"/>
    <mergeCell ref="Q27:V27"/>
    <mergeCell ref="Q28:V28"/>
    <mergeCell ref="A2:F2"/>
    <mergeCell ref="A4:F4"/>
    <mergeCell ref="I4:N4"/>
    <mergeCell ref="A6:F6"/>
    <mergeCell ref="I6:N6"/>
    <mergeCell ref="A9:F9"/>
    <mergeCell ref="I9:N9"/>
    <mergeCell ref="A10:F10"/>
    <mergeCell ref="I10:N10"/>
    <mergeCell ref="A11:F11"/>
    <mergeCell ref="I11:N11"/>
    <mergeCell ref="A12:F12"/>
    <mergeCell ref="I12:N12"/>
    <mergeCell ref="A13:F13"/>
    <mergeCell ref="I13:N13"/>
    <mergeCell ref="A14:F14"/>
    <mergeCell ref="I14:N14"/>
    <mergeCell ref="I26:N26"/>
    <mergeCell ref="A27:F27"/>
    <mergeCell ref="I27:N27"/>
    <mergeCell ref="A16:F16"/>
    <mergeCell ref="I16:N16"/>
    <mergeCell ref="A19:F19"/>
    <mergeCell ref="I19:N19"/>
    <mergeCell ref="A22:F22"/>
    <mergeCell ref="I22:N22"/>
    <mergeCell ref="A5:D5"/>
    <mergeCell ref="P63:T63"/>
    <mergeCell ref="P64:S68"/>
    <mergeCell ref="A35:B35"/>
    <mergeCell ref="I35:J35"/>
    <mergeCell ref="A37:F37"/>
    <mergeCell ref="K38:L38"/>
    <mergeCell ref="A28:F28"/>
    <mergeCell ref="I28:N28"/>
    <mergeCell ref="A29:F29"/>
    <mergeCell ref="I29:N29"/>
    <mergeCell ref="A34:B34"/>
    <mergeCell ref="I34:J34"/>
    <mergeCell ref="A25:B25"/>
    <mergeCell ref="I25:J25"/>
    <mergeCell ref="A26:F26"/>
  </mergeCells>
  <printOptions horizontalCentered="1" verticalCentered="1"/>
  <pageMargins left="0.25" right="0.25" top="0.75" bottom="0.75" header="0.3" footer="0.3"/>
  <pageSetup paperSize="8" scale="63" fitToHeight="0" orientation="landscape" r:id="rId1"/>
  <headerFooter>
    <oddHeader xml:space="preserve">&amp;C&amp;"-,Gras"&amp;14FRET :  DETERMINATION DE LA TAILLE DE L'ENTREPRISE et EFFET INCITATIF </oddHeader>
  </headerFooter>
  <rowBreaks count="1" manualBreakCount="1">
    <brk id="26" max="22" man="1"/>
  </rowBreaks>
  <colBreaks count="2" manualBreakCount="2">
    <brk id="7" max="1048575" man="1"/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CCA4F-4972-48E2-8AD8-FA20430715E8}">
  <sheetPr>
    <tabColor rgb="FF00B050"/>
  </sheetPr>
  <dimension ref="A1:F44"/>
  <sheetViews>
    <sheetView view="pageBreakPreview" zoomScale="115" zoomScaleNormal="85" zoomScaleSheetLayoutView="115" workbookViewId="0">
      <selection activeCell="A20" sqref="A20"/>
    </sheetView>
  </sheetViews>
  <sheetFormatPr baseColWidth="10" defaultRowHeight="15" x14ac:dyDescent="0.25"/>
  <cols>
    <col min="1" max="1" width="44.140625" customWidth="1"/>
    <col min="2" max="2" width="73.5703125" customWidth="1"/>
    <col min="3" max="3" width="14" bestFit="1" customWidth="1"/>
    <col min="4" max="4" width="29.5703125" customWidth="1"/>
    <col min="5" max="5" width="13.28515625" customWidth="1"/>
    <col min="6" max="6" width="24.85546875" customWidth="1"/>
    <col min="7" max="7" width="42.7109375" customWidth="1"/>
  </cols>
  <sheetData>
    <row r="1" spans="1:4" ht="263.25" customHeight="1" x14ac:dyDescent="0.25">
      <c r="A1" s="108" t="s">
        <v>0</v>
      </c>
      <c r="B1" s="109"/>
      <c r="C1" s="109"/>
      <c r="D1" s="110"/>
    </row>
    <row r="2" spans="1:4" ht="15.75" thickBot="1" x14ac:dyDescent="0.3"/>
    <row r="3" spans="1:4" ht="24.75" thickBot="1" x14ac:dyDescent="0.3">
      <c r="A3" s="111" t="s">
        <v>39</v>
      </c>
      <c r="B3" s="37" t="s">
        <v>48</v>
      </c>
      <c r="C3" s="36" t="s">
        <v>6</v>
      </c>
      <c r="D3" s="7" t="s">
        <v>31</v>
      </c>
    </row>
    <row r="4" spans="1:4" ht="16.5" thickBot="1" x14ac:dyDescent="0.3">
      <c r="A4" s="112"/>
      <c r="B4" s="38" t="s">
        <v>10</v>
      </c>
      <c r="C4" s="35">
        <f>'Taille de l''entreprise fret'!E8</f>
        <v>2000000</v>
      </c>
      <c r="D4" s="35">
        <f>'Taille de l''entreprise fret'!N8</f>
        <v>500000</v>
      </c>
    </row>
    <row r="5" spans="1:4" ht="16.5" thickBot="1" x14ac:dyDescent="0.3">
      <c r="A5" s="112"/>
      <c r="B5" s="39" t="s">
        <v>13</v>
      </c>
      <c r="C5" s="35">
        <f>'Taille de l''entreprise fret'!E25</f>
        <v>0</v>
      </c>
      <c r="D5" s="35">
        <f>'Taille de l''entreprise fret'!F25</f>
        <v>0</v>
      </c>
    </row>
    <row r="6" spans="1:4" ht="16.5" thickBot="1" x14ac:dyDescent="0.3">
      <c r="A6" s="112"/>
      <c r="B6" s="39" t="s">
        <v>21</v>
      </c>
      <c r="C6" s="35">
        <f>'Taille de l''entreprise fret'!E34</f>
        <v>0</v>
      </c>
      <c r="D6" s="35">
        <f>'Taille de l''entreprise fret'!F34</f>
        <v>0</v>
      </c>
    </row>
    <row r="7" spans="1:4" ht="16.5" thickBot="1" x14ac:dyDescent="0.3">
      <c r="A7" s="113"/>
      <c r="B7" s="40" t="s">
        <v>9</v>
      </c>
      <c r="C7" s="35">
        <f>SUM(C4:C6)</f>
        <v>2000000</v>
      </c>
      <c r="D7" s="35">
        <f>SUM(D4:D6)</f>
        <v>500000</v>
      </c>
    </row>
    <row r="9" spans="1:4" ht="16.5" thickBot="1" x14ac:dyDescent="0.3">
      <c r="B9" s="19" t="s">
        <v>33</v>
      </c>
      <c r="D9" s="20">
        <f>+D7/C7</f>
        <v>0.25</v>
      </c>
    </row>
    <row r="10" spans="1:4" ht="36.75" customHeight="1" thickBot="1" x14ac:dyDescent="0.3">
      <c r="B10" s="41" t="s">
        <v>37</v>
      </c>
      <c r="C10" s="106" t="str">
        <f>IF(D9&lt;=30%,"Respect du seuil du cumul d'aide, Aide incitative","seuil supérieur, aide non-incitative")</f>
        <v>Respect du seuil du cumul d'aide, Aide incitative</v>
      </c>
      <c r="D10" s="107"/>
    </row>
    <row r="11" spans="1:4" ht="15.75" x14ac:dyDescent="0.25">
      <c r="B11" s="19"/>
    </row>
    <row r="12" spans="1:4" ht="15.75" thickBot="1" x14ac:dyDescent="0.3"/>
    <row r="13" spans="1:4" ht="24.75" thickBot="1" x14ac:dyDescent="0.3">
      <c r="A13" s="111" t="s">
        <v>40</v>
      </c>
      <c r="B13" s="37" t="s">
        <v>48</v>
      </c>
      <c r="C13" s="36" t="s">
        <v>6</v>
      </c>
      <c r="D13" s="7" t="s">
        <v>31</v>
      </c>
    </row>
    <row r="14" spans="1:4" ht="16.5" thickBot="1" x14ac:dyDescent="0.3">
      <c r="A14" s="112"/>
      <c r="B14" s="38" t="s">
        <v>10</v>
      </c>
      <c r="C14" s="35">
        <f>'Taille de l''entreprise fret'!M8</f>
        <v>2000000</v>
      </c>
      <c r="D14" s="35">
        <f>'Taille de l''entreprise fret'!N8</f>
        <v>500000</v>
      </c>
    </row>
    <row r="15" spans="1:4" ht="16.5" thickBot="1" x14ac:dyDescent="0.3">
      <c r="A15" s="112"/>
      <c r="B15" s="39" t="s">
        <v>13</v>
      </c>
      <c r="C15" s="35">
        <f>'Taille de l''entreprise fret'!M9</f>
        <v>0</v>
      </c>
      <c r="D15" s="35">
        <f>'Taille de l''entreprise fret'!N25</f>
        <v>0</v>
      </c>
    </row>
    <row r="16" spans="1:4" ht="16.5" thickBot="1" x14ac:dyDescent="0.3">
      <c r="A16" s="112"/>
      <c r="B16" s="39" t="s">
        <v>21</v>
      </c>
      <c r="C16" s="35">
        <f>'Taille de l''entreprise fret'!M10</f>
        <v>0</v>
      </c>
      <c r="D16" s="35">
        <f>'Taille de l''entreprise fret'!N34</f>
        <v>0</v>
      </c>
    </row>
    <row r="17" spans="1:4" ht="16.5" thickBot="1" x14ac:dyDescent="0.3">
      <c r="A17" s="113"/>
      <c r="B17" s="40" t="s">
        <v>9</v>
      </c>
      <c r="C17" s="35">
        <f>SUM(C14:C16)</f>
        <v>2000000</v>
      </c>
      <c r="D17" s="35">
        <f>SUM(D14:D16)</f>
        <v>500000</v>
      </c>
    </row>
    <row r="19" spans="1:4" ht="16.5" thickBot="1" x14ac:dyDescent="0.3">
      <c r="B19" s="19" t="s">
        <v>33</v>
      </c>
      <c r="D19" s="20">
        <f>+D17/C17</f>
        <v>0.25</v>
      </c>
    </row>
    <row r="20" spans="1:4" ht="42.75" customHeight="1" thickBot="1" x14ac:dyDescent="0.3">
      <c r="B20" s="41" t="s">
        <v>37</v>
      </c>
      <c r="C20" s="106" t="str">
        <f>IF(D19&lt;=30%,"Respect du seuil du cumul d'aide, Aide incitative","seuil supérieur, aide non-incitative")</f>
        <v>Respect du seuil du cumul d'aide, Aide incitative</v>
      </c>
      <c r="D20" s="107"/>
    </row>
    <row r="22" spans="1:4" ht="15.75" thickBot="1" x14ac:dyDescent="0.3"/>
    <row r="23" spans="1:4" ht="24.75" thickBot="1" x14ac:dyDescent="0.3">
      <c r="A23" s="111" t="s">
        <v>41</v>
      </c>
      <c r="B23" s="37" t="s">
        <v>48</v>
      </c>
      <c r="C23" s="36" t="s">
        <v>6</v>
      </c>
      <c r="D23" s="7" t="s">
        <v>31</v>
      </c>
    </row>
    <row r="24" spans="1:4" ht="16.5" thickBot="1" x14ac:dyDescent="0.3">
      <c r="A24" s="112"/>
      <c r="B24" s="38" t="s">
        <v>10</v>
      </c>
      <c r="C24" s="35">
        <f>'Taille de l''entreprise fret'!U8</f>
        <v>2000000</v>
      </c>
      <c r="D24" s="35">
        <f>'Taille de l''entreprise fret'!V8</f>
        <v>500000</v>
      </c>
    </row>
    <row r="25" spans="1:4" ht="16.5" thickBot="1" x14ac:dyDescent="0.3">
      <c r="A25" s="112"/>
      <c r="B25" s="39" t="s">
        <v>13</v>
      </c>
      <c r="C25" s="35">
        <f>'Taille de l''entreprise fret'!U9</f>
        <v>0</v>
      </c>
      <c r="D25" s="35">
        <f>'Taille de l''entreprise fret'!V25</f>
        <v>0</v>
      </c>
    </row>
    <row r="26" spans="1:4" ht="16.5" thickBot="1" x14ac:dyDescent="0.3">
      <c r="A26" s="112"/>
      <c r="B26" s="39" t="s">
        <v>21</v>
      </c>
      <c r="C26" s="35">
        <f>'Taille de l''entreprise fret'!U10</f>
        <v>0</v>
      </c>
      <c r="D26" s="35">
        <f>'Taille de l''entreprise fret'!V26</f>
        <v>0</v>
      </c>
    </row>
    <row r="27" spans="1:4" ht="16.5" thickBot="1" x14ac:dyDescent="0.3">
      <c r="A27" s="113"/>
      <c r="B27" s="40" t="s">
        <v>9</v>
      </c>
      <c r="C27" s="35">
        <f>SUM(C24:C26)</f>
        <v>2000000</v>
      </c>
      <c r="D27" s="35">
        <f>SUM(D24:D26)</f>
        <v>500000</v>
      </c>
    </row>
    <row r="29" spans="1:4" ht="16.5" thickBot="1" x14ac:dyDescent="0.3">
      <c r="B29" s="19" t="s">
        <v>33</v>
      </c>
      <c r="D29" s="20">
        <f>+D27/C27</f>
        <v>0.25</v>
      </c>
    </row>
    <row r="30" spans="1:4" ht="51.75" customHeight="1" thickBot="1" x14ac:dyDescent="0.3">
      <c r="B30" s="41" t="s">
        <v>37</v>
      </c>
      <c r="C30" s="106" t="str">
        <f>IF(D29&lt;=30%,"Respect du seuil du cumul d'aide , Aide incitative","seuil supérieur au cumul d'aide, Aide non-incitative")</f>
        <v>Respect du seuil du cumul d'aide , Aide incitative</v>
      </c>
      <c r="D30" s="107"/>
    </row>
    <row r="33" spans="1:6" x14ac:dyDescent="0.25">
      <c r="A33" s="49" t="s">
        <v>43</v>
      </c>
    </row>
    <row r="34" spans="1:6" x14ac:dyDescent="0.25">
      <c r="A34" s="49" t="s">
        <v>46</v>
      </c>
    </row>
    <row r="35" spans="1:6" ht="15" customHeight="1" x14ac:dyDescent="0.25">
      <c r="A35" s="103" t="s">
        <v>44</v>
      </c>
      <c r="B35" s="48"/>
      <c r="C35" s="48"/>
      <c r="D35" s="48"/>
      <c r="E35" s="48"/>
      <c r="F35" s="48"/>
    </row>
    <row r="36" spans="1:6" x14ac:dyDescent="0.25">
      <c r="A36" s="104"/>
      <c r="B36" s="48"/>
      <c r="C36" s="48"/>
      <c r="D36" s="48"/>
      <c r="E36" s="48"/>
      <c r="F36" s="48"/>
    </row>
    <row r="37" spans="1:6" x14ac:dyDescent="0.25">
      <c r="A37" s="104"/>
      <c r="B37" s="48"/>
      <c r="C37" s="48"/>
      <c r="D37" s="48"/>
      <c r="E37" s="48"/>
      <c r="F37" s="48"/>
    </row>
    <row r="38" spans="1:6" x14ac:dyDescent="0.25">
      <c r="A38" s="104"/>
      <c r="B38" s="48"/>
      <c r="C38" s="48"/>
      <c r="D38" s="48"/>
      <c r="E38" s="48"/>
      <c r="F38" s="48"/>
    </row>
    <row r="39" spans="1:6" x14ac:dyDescent="0.25">
      <c r="A39" s="104"/>
      <c r="B39" s="48"/>
      <c r="C39" s="48"/>
      <c r="D39" s="48"/>
      <c r="E39" s="48"/>
      <c r="F39" s="48"/>
    </row>
    <row r="40" spans="1:6" x14ac:dyDescent="0.25">
      <c r="A40" s="104"/>
      <c r="B40" s="48"/>
      <c r="C40" s="48"/>
      <c r="D40" s="48"/>
      <c r="E40" s="48"/>
      <c r="F40" s="48"/>
    </row>
    <row r="41" spans="1:6" x14ac:dyDescent="0.25">
      <c r="A41" s="105"/>
      <c r="B41" s="48"/>
      <c r="C41" s="48"/>
      <c r="D41" s="48"/>
      <c r="E41" s="48"/>
      <c r="F41" s="48"/>
    </row>
    <row r="42" spans="1:6" x14ac:dyDescent="0.25">
      <c r="A42" s="48"/>
      <c r="B42" s="48"/>
      <c r="C42" s="48"/>
      <c r="D42" s="48"/>
      <c r="E42" s="48"/>
      <c r="F42" s="48"/>
    </row>
    <row r="43" spans="1:6" x14ac:dyDescent="0.25">
      <c r="A43" s="48"/>
      <c r="B43" s="48"/>
      <c r="C43" s="48"/>
      <c r="D43" s="48"/>
      <c r="E43" s="48"/>
      <c r="F43" s="48"/>
    </row>
    <row r="44" spans="1:6" x14ac:dyDescent="0.25">
      <c r="A44" s="48"/>
      <c r="B44" s="48"/>
      <c r="C44" s="48"/>
      <c r="D44" s="48"/>
      <c r="E44" s="48"/>
      <c r="F44" s="48"/>
    </row>
  </sheetData>
  <mergeCells count="8">
    <mergeCell ref="A35:A41"/>
    <mergeCell ref="C30:D30"/>
    <mergeCell ref="C20:D20"/>
    <mergeCell ref="C10:D10"/>
    <mergeCell ref="A1:D1"/>
    <mergeCell ref="A3:A7"/>
    <mergeCell ref="A13:A17"/>
    <mergeCell ref="A23:A27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Taille de l'entreprise fret</vt:lpstr>
      <vt:lpstr>Fret_Incitativité</vt:lpstr>
      <vt:lpstr>Fret_Incitativité!Zone_d_impression</vt:lpstr>
      <vt:lpstr>'Taille de l''entreprise fret'!Zone_d_impression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CROWFORD</dc:creator>
  <cp:lastModifiedBy>Georgia LARANCE</cp:lastModifiedBy>
  <cp:lastPrinted>2025-04-25T17:06:59Z</cp:lastPrinted>
  <dcterms:created xsi:type="dcterms:W3CDTF">2024-09-18T15:45:57Z</dcterms:created>
  <dcterms:modified xsi:type="dcterms:W3CDTF">2025-04-25T17:16:30Z</dcterms:modified>
</cp:coreProperties>
</file>